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52" windowHeight="7344"/>
  </bookViews>
  <sheets>
    <sheet name="Рейтинг МО" sheetId="3" r:id="rId1"/>
    <sheet name="Лист1" sheetId="4" r:id="rId2"/>
  </sheets>
  <definedNames>
    <definedName name="_xlnm._FilterDatabase" localSheetId="0" hidden="1">'Рейтинг МО'!$A$3:$AB$3</definedName>
  </definedNames>
  <calcPr calcId="152511"/>
</workbook>
</file>

<file path=xl/calcChain.xml><?xml version="1.0" encoding="utf-8"?>
<calcChain xmlns="http://schemas.openxmlformats.org/spreadsheetml/2006/main">
  <c r="P12" i="3" l="1"/>
  <c r="P22" i="3"/>
  <c r="P19" i="3"/>
  <c r="P17" i="3"/>
  <c r="P10" i="3"/>
  <c r="P11" i="3"/>
  <c r="P15" i="3"/>
  <c r="P9" i="3"/>
  <c r="P14" i="3"/>
  <c r="P13" i="3"/>
  <c r="P18" i="3"/>
  <c r="M25" i="3" l="1"/>
  <c r="P8" i="3" l="1"/>
  <c r="P20" i="3" l="1"/>
  <c r="N18" i="3" l="1"/>
  <c r="W10" i="3" l="1"/>
  <c r="W18" i="3"/>
  <c r="W23" i="3"/>
  <c r="W19" i="3"/>
  <c r="W13" i="3"/>
  <c r="W9" i="3"/>
  <c r="W11" i="3"/>
  <c r="W14" i="3"/>
  <c r="W17" i="3"/>
  <c r="W5" i="3"/>
  <c r="W16" i="3"/>
  <c r="W4" i="3"/>
  <c r="W15" i="3"/>
  <c r="W8" i="3"/>
  <c r="W7" i="3"/>
  <c r="W12" i="3"/>
  <c r="W21" i="3"/>
  <c r="W22" i="3"/>
  <c r="S23" i="3"/>
  <c r="S19" i="3"/>
  <c r="S13" i="3"/>
  <c r="S4" i="3"/>
  <c r="P23" i="3"/>
  <c r="N23" i="3"/>
  <c r="N19" i="3"/>
  <c r="K23" i="3"/>
  <c r="K19" i="3"/>
  <c r="F23" i="3"/>
  <c r="F19" i="3"/>
  <c r="F9" i="3"/>
  <c r="I23" i="3"/>
  <c r="I19" i="3"/>
  <c r="S10" i="3" l="1"/>
  <c r="N15" i="3" l="1"/>
  <c r="N5" i="3" l="1"/>
  <c r="N13" i="3"/>
  <c r="N22" i="3"/>
  <c r="N8" i="3"/>
  <c r="N7" i="3"/>
  <c r="N4" i="3"/>
  <c r="N12" i="3"/>
  <c r="N17" i="3"/>
  <c r="N20" i="3"/>
  <c r="N6" i="3"/>
  <c r="N11" i="3"/>
  <c r="N16" i="3"/>
  <c r="N14" i="3"/>
  <c r="N10" i="3"/>
  <c r="N9" i="3"/>
  <c r="N21" i="3"/>
  <c r="K22" i="3"/>
  <c r="K5" i="3"/>
  <c r="K13" i="3"/>
  <c r="K12" i="3"/>
  <c r="K20" i="3"/>
  <c r="K14" i="3"/>
  <c r="K6" i="3"/>
  <c r="K8" i="3"/>
  <c r="K11" i="3"/>
  <c r="K9" i="3"/>
  <c r="K16" i="3"/>
  <c r="K17" i="3"/>
  <c r="K18" i="3"/>
  <c r="K21" i="3"/>
  <c r="K15" i="3"/>
  <c r="K10" i="3"/>
  <c r="K7" i="3"/>
  <c r="I22" i="3"/>
  <c r="I5" i="3"/>
  <c r="I13" i="3"/>
  <c r="I12" i="3"/>
  <c r="I20" i="3"/>
  <c r="I14" i="3"/>
  <c r="I6" i="3"/>
  <c r="I8" i="3"/>
  <c r="I11" i="3"/>
  <c r="I9" i="3"/>
  <c r="I16" i="3"/>
  <c r="I17" i="3"/>
  <c r="I18" i="3"/>
  <c r="I21" i="3"/>
  <c r="I15" i="3"/>
  <c r="I10" i="3"/>
  <c r="I7" i="3"/>
  <c r="F7" i="3"/>
  <c r="F15" i="3"/>
  <c r="F21" i="3"/>
  <c r="F13" i="3"/>
  <c r="F14" i="3"/>
  <c r="F17" i="3"/>
  <c r="F8" i="3"/>
  <c r="F5" i="3"/>
  <c r="F10" i="3"/>
  <c r="F22" i="3"/>
  <c r="F11" i="3"/>
  <c r="F16" i="3"/>
  <c r="F12" i="3"/>
  <c r="F20" i="3"/>
  <c r="F4" i="3"/>
  <c r="F6" i="3"/>
  <c r="F18" i="3"/>
  <c r="S20" i="3"/>
  <c r="S5" i="3"/>
  <c r="S11" i="3"/>
  <c r="S22" i="3"/>
  <c r="S9" i="3"/>
  <c r="S7" i="3"/>
  <c r="S12" i="3"/>
  <c r="S14" i="3"/>
  <c r="S15" i="3"/>
  <c r="S17" i="3"/>
  <c r="S21" i="3"/>
  <c r="S6" i="3"/>
  <c r="S8" i="3"/>
  <c r="S16" i="3"/>
  <c r="S18" i="3"/>
  <c r="P5" i="3"/>
  <c r="P7" i="3"/>
  <c r="P6" i="3"/>
  <c r="P4" i="3"/>
  <c r="P16" i="3"/>
  <c r="P21" i="3"/>
  <c r="K4" i="3" l="1"/>
  <c r="I4" i="3"/>
  <c r="E25" i="3" l="1"/>
  <c r="W6" i="3"/>
  <c r="W20" i="3"/>
  <c r="U25" i="3" l="1"/>
  <c r="R25" i="3" l="1"/>
  <c r="D25" i="3" l="1"/>
  <c r="F25" i="3" s="1"/>
  <c r="S25" i="3" l="1"/>
  <c r="H25" i="3"/>
  <c r="P25" i="3" s="1"/>
  <c r="I25" i="3" l="1"/>
  <c r="K25" i="3"/>
  <c r="N25" i="3"/>
</calcChain>
</file>

<file path=xl/sharedStrings.xml><?xml version="1.0" encoding="utf-8"?>
<sst xmlns="http://schemas.openxmlformats.org/spreadsheetml/2006/main" count="46" uniqueCount="40">
  <si>
    <t>№</t>
  </si>
  <si>
    <t>БАЛЛЫ</t>
  </si>
  <si>
    <t>ВСЕГО БАЛЛОВ</t>
  </si>
  <si>
    <t>Место в рейтинге</t>
  </si>
  <si>
    <t>МО ГО "Усинск"</t>
  </si>
  <si>
    <t>МО ГО "Ухта"</t>
  </si>
  <si>
    <t>МО ГО "Инта"</t>
  </si>
  <si>
    <t>МО ГО "Сыктывкар"</t>
  </si>
  <si>
    <t>МО ГО "Вуктыл"</t>
  </si>
  <si>
    <t>МО МР "Печора"</t>
  </si>
  <si>
    <t>МО МР "Сыктывдинский"</t>
  </si>
  <si>
    <t>МО МР "Сосногорск"</t>
  </si>
  <si>
    <t>МО МР "Княжпогостский"</t>
  </si>
  <si>
    <t>МО МР "Удорский"</t>
  </si>
  <si>
    <t>МО МР "Усть-Вымский"</t>
  </si>
  <si>
    <t>МО МР "Сысольский"</t>
  </si>
  <si>
    <t>МО МР "Усть-Куломский"</t>
  </si>
  <si>
    <t>МО МР "Ижемский"</t>
  </si>
  <si>
    <t>МО МР "Троицко-Печорский"</t>
  </si>
  <si>
    <t>МО МР "Койгородский"</t>
  </si>
  <si>
    <t>МО МР "Корткеросский"</t>
  </si>
  <si>
    <t>МО МР "Прилузский"</t>
  </si>
  <si>
    <t>Наименование муниципального образования Республики Коми</t>
  </si>
  <si>
    <t>ИТОГО ПО РЕСПУБЛИКЕ КОМИ</t>
  </si>
  <si>
    <t>МО МР "Усть-Цилемский"</t>
  </si>
  <si>
    <t>Доля населения, зарегистрированного в АИС ГТО, от общей численности населения, проживающего на территории муниципального образования в Республике Коми, в возрасте от 6 лет</t>
  </si>
  <si>
    <t>Общая численность населения, проживающего на территории муниципального образования в Республике Коми, в возрасте от 6 лет</t>
  </si>
  <si>
    <t>Население, выполнившее нормативы ВФСК ГТО на знаки отличия</t>
  </si>
  <si>
    <t>Население, принявшее участие в выполнении нормативов ВФСК ГТО</t>
  </si>
  <si>
    <t>Доля населения, принявшего участие в выполнении нормативов ВФСК ГТО от общей численности населения, проживающего на территории муниципального образования в Республике Коми, зарегистрированного в АИС ГТО</t>
  </si>
  <si>
    <t>Доля населения, принявшего участие в выполнении нормативов ВФСК ГТО, от общей численности населения, проживающего на территории муниципального образования Республики Коми, в возрасте от 6 лет</t>
  </si>
  <si>
    <t>Доля населения, выполнившего нормативы ВФСК ГТО на знаки отличия, от общей численности населения, проживающего на территории муниципального образования в Республике Коми, в возрасте от 6 лет</t>
  </si>
  <si>
    <t>Доля населения, выполнившего нормативы ВФСК ГТО на знаки отличия, от общей численности населения, принявшего участие в выполнении нормативов ВФСК ГТО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</si>
  <si>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</si>
  <si>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Доля населения, проживающего на территории муниципального образования в Республике Коми, в возрасте от 6 лет, приходящегося на одну ставку штатного расписания центров тестирования для оказания государственной услуги населению</t>
  </si>
  <si>
    <t>Количество опубликованных материалов по вопросам внедрения комплекса ГТО за оцениваемый период</t>
  </si>
  <si>
    <t>При равенстве мест в рейтинговой таблице, преимущественное право будет имеет муниципальное образование с лучшим критерием "Доля населения, выполнившего нормативы ВФСК ГТО на знаки отличия, от общей численности населения, принявшего участие в выполнении нормативов ВФСК ГТО", так как данный критерий влияет на показатель индикатор "Доля граждан, выполнивших нормативы ВФСК ГТО, в общей численности населения, принявшего участие в сдаче нормативов ВФСК ГТО"муниципальной программы "Развитие физической культуры и спорта".</t>
  </si>
  <si>
    <t>Население, зарегистрированное в АИС ГТО с нарастающим итогом</t>
  </si>
  <si>
    <t>МО ГО "Воркута"</t>
  </si>
  <si>
    <t>Рейтинг по реализации Всероссийского физкультурно-спортивного комплекса "Готов к труду и обороне" (ГТО)                                                                                                                                                                                              среди муниципальных образований по итогам  I полугодия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</si>
</sst>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8" xfId="0" applyFont="1" applyBorder="1"/>
    <xf numFmtId="0" fontId="1" fillId="0" borderId="5" xfId="0" applyFont="1" applyBorder="1"/>
    <xf numFmtId="0" fontId="1" fillId="0" borderId="3" xfId="0" applyFont="1" applyBorder="1"/>
    <xf numFmtId="0" fontId="5" fillId="0" borderId="0" xfId="0" applyFont="1"/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4" fontId="2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/>
    <xf numFmtId="2" fontId="7" fillId="0" borderId="13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0" fillId="0" borderId="0" xfId="0" applyNumberFormat="1"/>
    <xf numFmtId="166" fontId="3" fillId="0" borderId="0" xfId="0" applyNumberFormat="1" applyFont="1"/>
    <xf numFmtId="166" fontId="9" fillId="0" borderId="11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0" fillId="0" borderId="0" xfId="0" applyNumberFormat="1"/>
    <xf numFmtId="166" fontId="4" fillId="0" borderId="0" xfId="0" applyNumberFormat="1" applyFont="1"/>
    <xf numFmtId="0" fontId="9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textRotation="255" wrapText="1"/>
    </xf>
    <xf numFmtId="2" fontId="9" fillId="0" borderId="11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24" xfId="0" applyFont="1" applyFill="1" applyBorder="1" applyAlignment="1">
      <alignment horizontal="center" vertical="center" wrapText="1"/>
    </xf>
    <xf numFmtId="166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9" fillId="0" borderId="17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zoomScale="60" zoomScaleNormal="60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A6" sqref="A6:XFD6"/>
    </sheetView>
  </sheetViews>
  <sheetFormatPr defaultRowHeight="14.4" x14ac:dyDescent="0.3"/>
  <cols>
    <col min="1" max="1" width="3.6640625" customWidth="1"/>
    <col min="2" max="2" width="5.109375" customWidth="1"/>
    <col min="3" max="3" width="34.5546875" customWidth="1"/>
    <col min="4" max="4" width="14.44140625" style="43" customWidth="1"/>
    <col min="5" max="5" width="14.109375" style="43" customWidth="1"/>
    <col min="6" max="6" width="22.109375" style="51" customWidth="1"/>
    <col min="7" max="7" width="4" customWidth="1"/>
    <col min="8" max="8" width="13.44140625" style="43" customWidth="1"/>
    <col min="9" max="9" width="19.109375" style="51" customWidth="1"/>
    <col min="10" max="10" width="4.109375" customWidth="1"/>
    <col min="11" max="11" width="17" style="35" customWidth="1"/>
    <col min="12" max="12" width="4.33203125" customWidth="1"/>
    <col min="13" max="13" width="15.44140625" customWidth="1"/>
    <col min="14" max="14" width="17.33203125" style="37" customWidth="1"/>
    <col min="15" max="15" width="4.88671875" customWidth="1"/>
    <col min="16" max="16" width="20.33203125" style="57" customWidth="1"/>
    <col min="17" max="17" width="4" customWidth="1"/>
    <col min="18" max="18" width="20.109375" customWidth="1"/>
    <col min="19" max="19" width="30.88671875" style="37" customWidth="1"/>
    <col min="20" max="20" width="3.88671875" customWidth="1"/>
    <col min="21" max="21" width="15" customWidth="1"/>
    <col min="22" max="22" width="3.88671875" customWidth="1"/>
    <col min="23" max="23" width="10.6640625" customWidth="1"/>
    <col min="24" max="24" width="11.44140625" customWidth="1"/>
    <col min="26" max="26" width="12.109375" customWidth="1"/>
    <col min="28" max="28" width="25" customWidth="1"/>
  </cols>
  <sheetData>
    <row r="1" spans="1:28" s="1" customFormat="1" ht="16.2" thickBot="1" x14ac:dyDescent="0.35">
      <c r="D1" s="39"/>
      <c r="E1" s="39"/>
      <c r="F1" s="46"/>
      <c r="H1" s="39"/>
      <c r="I1" s="46"/>
      <c r="K1" s="34"/>
      <c r="N1" s="36"/>
      <c r="P1" s="52"/>
      <c r="S1" s="36"/>
    </row>
    <row r="2" spans="1:28" s="6" customFormat="1" ht="54.75" customHeight="1" thickBot="1" x14ac:dyDescent="0.45">
      <c r="B2" s="89" t="s">
        <v>39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</row>
    <row r="3" spans="1:28" s="1" customFormat="1" ht="260.25" customHeight="1" thickBot="1" x14ac:dyDescent="0.35">
      <c r="B3" s="8" t="s">
        <v>0</v>
      </c>
      <c r="C3" s="7" t="s">
        <v>22</v>
      </c>
      <c r="D3" s="63" t="s">
        <v>26</v>
      </c>
      <c r="E3" s="64" t="s">
        <v>37</v>
      </c>
      <c r="F3" s="47" t="s">
        <v>25</v>
      </c>
      <c r="G3" s="61" t="s">
        <v>1</v>
      </c>
      <c r="H3" s="63" t="s">
        <v>28</v>
      </c>
      <c r="I3" s="47" t="s">
        <v>29</v>
      </c>
      <c r="J3" s="65" t="s">
        <v>1</v>
      </c>
      <c r="K3" s="81" t="s">
        <v>30</v>
      </c>
      <c r="L3" s="61" t="s">
        <v>1</v>
      </c>
      <c r="M3" s="66" t="s">
        <v>27</v>
      </c>
      <c r="N3" s="69" t="s">
        <v>31</v>
      </c>
      <c r="O3" s="65" t="s">
        <v>1</v>
      </c>
      <c r="P3" s="67" t="s">
        <v>32</v>
      </c>
      <c r="Q3" s="65" t="s">
        <v>1</v>
      </c>
      <c r="R3" s="68" t="s">
        <v>33</v>
      </c>
      <c r="S3" s="69" t="s">
        <v>34</v>
      </c>
      <c r="T3" s="61" t="s">
        <v>1</v>
      </c>
      <c r="U3" s="70" t="s">
        <v>35</v>
      </c>
      <c r="V3" s="65" t="s">
        <v>1</v>
      </c>
      <c r="W3" s="71" t="s">
        <v>2</v>
      </c>
      <c r="X3" s="7" t="s">
        <v>3</v>
      </c>
      <c r="Z3"/>
      <c r="AA3"/>
      <c r="AB3"/>
    </row>
    <row r="4" spans="1:28" s="2" customFormat="1" ht="15.6" x14ac:dyDescent="0.3">
      <c r="A4" s="1"/>
      <c r="B4" s="9">
        <v>1</v>
      </c>
      <c r="C4" s="11" t="s">
        <v>4</v>
      </c>
      <c r="D4" s="72">
        <v>39984</v>
      </c>
      <c r="E4" s="73">
        <v>3689</v>
      </c>
      <c r="F4" s="48">
        <f t="shared" ref="F4:F23" si="0">E4/D4*100</f>
        <v>9.2261904761904763</v>
      </c>
      <c r="G4" s="74">
        <v>3</v>
      </c>
      <c r="H4" s="75">
        <v>159</v>
      </c>
      <c r="I4" s="48">
        <f t="shared" ref="I4:I23" si="1">H4/E4*100</f>
        <v>4.3101111412306858</v>
      </c>
      <c r="J4" s="74">
        <v>17</v>
      </c>
      <c r="K4" s="82">
        <f t="shared" ref="K4:K23" si="2">H4/D4*100</f>
        <v>0.39765906362545017</v>
      </c>
      <c r="L4" s="74">
        <v>14</v>
      </c>
      <c r="M4" s="76">
        <v>247</v>
      </c>
      <c r="N4" s="84">
        <f t="shared" ref="N4:N23" si="3">M4/D4*100</f>
        <v>0.61774709883953582</v>
      </c>
      <c r="O4" s="74">
        <v>20</v>
      </c>
      <c r="P4" s="53">
        <f t="shared" ref="P4:P23" si="4">M4/H4*100</f>
        <v>155.34591194968556</v>
      </c>
      <c r="Q4" s="74">
        <v>20</v>
      </c>
      <c r="R4" s="60">
        <v>8</v>
      </c>
      <c r="S4" s="13">
        <f t="shared" ref="S4:S23" si="5">R4/D4*100</f>
        <v>2.0008003201280513E-2</v>
      </c>
      <c r="T4" s="12">
        <v>19</v>
      </c>
      <c r="U4" s="77">
        <v>71</v>
      </c>
      <c r="V4" s="12">
        <v>19</v>
      </c>
      <c r="W4" s="12">
        <f t="shared" ref="W4:W23" si="6">SUM(G4+J4+L4+O4+Q4+T4+V4)</f>
        <v>112</v>
      </c>
      <c r="X4" s="14">
        <v>1</v>
      </c>
      <c r="Y4" s="1"/>
    </row>
    <row r="5" spans="1:28" s="2" customFormat="1" ht="15.6" x14ac:dyDescent="0.3">
      <c r="B5" s="10">
        <v>2</v>
      </c>
      <c r="C5" s="15" t="s">
        <v>11</v>
      </c>
      <c r="D5" s="78">
        <v>39826</v>
      </c>
      <c r="E5" s="73">
        <v>5252</v>
      </c>
      <c r="F5" s="48">
        <f t="shared" si="0"/>
        <v>13.18736503791493</v>
      </c>
      <c r="G5" s="17">
        <v>11</v>
      </c>
      <c r="H5" s="75">
        <v>156</v>
      </c>
      <c r="I5" s="48">
        <f t="shared" si="1"/>
        <v>2.9702970297029703</v>
      </c>
      <c r="J5" s="17">
        <v>13</v>
      </c>
      <c r="K5" s="82">
        <f t="shared" si="2"/>
        <v>0.39170391201727517</v>
      </c>
      <c r="L5" s="17">
        <v>13</v>
      </c>
      <c r="M5" s="79">
        <v>129</v>
      </c>
      <c r="N5" s="84">
        <f t="shared" si="3"/>
        <v>0.3239090041681314</v>
      </c>
      <c r="O5" s="18">
        <v>19</v>
      </c>
      <c r="P5" s="53">
        <f t="shared" si="4"/>
        <v>82.692307692307693</v>
      </c>
      <c r="Q5" s="18">
        <v>19</v>
      </c>
      <c r="R5" s="19">
        <v>4</v>
      </c>
      <c r="S5" s="13">
        <f t="shared" si="5"/>
        <v>1.0043690051725004E-2</v>
      </c>
      <c r="T5" s="18">
        <v>10</v>
      </c>
      <c r="U5" s="20">
        <v>13</v>
      </c>
      <c r="V5" s="18">
        <v>8</v>
      </c>
      <c r="W5" s="12">
        <f t="shared" si="6"/>
        <v>93</v>
      </c>
      <c r="X5" s="21">
        <v>2</v>
      </c>
    </row>
    <row r="6" spans="1:28" s="2" customFormat="1" ht="15.6" x14ac:dyDescent="0.3">
      <c r="B6" s="10">
        <v>3</v>
      </c>
      <c r="C6" s="15" t="s">
        <v>9</v>
      </c>
      <c r="D6" s="78">
        <v>46236</v>
      </c>
      <c r="E6" s="73">
        <v>6037</v>
      </c>
      <c r="F6" s="48">
        <f t="shared" si="0"/>
        <v>13.056925339562245</v>
      </c>
      <c r="G6" s="74">
        <v>10</v>
      </c>
      <c r="H6" s="75">
        <v>679</v>
      </c>
      <c r="I6" s="48">
        <f t="shared" si="1"/>
        <v>11.247308265694882</v>
      </c>
      <c r="J6" s="74">
        <v>20</v>
      </c>
      <c r="K6" s="82">
        <f t="shared" si="2"/>
        <v>1.468552642962194</v>
      </c>
      <c r="L6" s="74">
        <v>20</v>
      </c>
      <c r="M6" s="79">
        <v>38</v>
      </c>
      <c r="N6" s="84">
        <f t="shared" si="3"/>
        <v>8.2187040401418804E-2</v>
      </c>
      <c r="O6" s="74">
        <v>14</v>
      </c>
      <c r="P6" s="53">
        <f t="shared" si="4"/>
        <v>5.5964653902798238</v>
      </c>
      <c r="Q6" s="12">
        <v>8</v>
      </c>
      <c r="R6" s="19">
        <v>1</v>
      </c>
      <c r="S6" s="13">
        <f t="shared" si="5"/>
        <v>2.1628168526689161E-3</v>
      </c>
      <c r="T6" s="12">
        <v>2</v>
      </c>
      <c r="U6" s="20">
        <v>17</v>
      </c>
      <c r="V6" s="12">
        <v>15</v>
      </c>
      <c r="W6" s="12">
        <f t="shared" si="6"/>
        <v>89</v>
      </c>
      <c r="X6" s="14">
        <v>3</v>
      </c>
    </row>
    <row r="7" spans="1:28" s="2" customFormat="1" ht="15.6" x14ac:dyDescent="0.3">
      <c r="B7" s="9">
        <v>4</v>
      </c>
      <c r="C7" s="15" t="s">
        <v>6</v>
      </c>
      <c r="D7" s="78">
        <v>25812</v>
      </c>
      <c r="E7" s="73">
        <v>5504</v>
      </c>
      <c r="F7" s="48">
        <f t="shared" si="0"/>
        <v>21.323415465674881</v>
      </c>
      <c r="G7" s="17">
        <v>19</v>
      </c>
      <c r="H7" s="75">
        <v>76</v>
      </c>
      <c r="I7" s="48">
        <f t="shared" si="1"/>
        <v>1.3808139534883721</v>
      </c>
      <c r="J7" s="17">
        <v>9</v>
      </c>
      <c r="K7" s="82">
        <f t="shared" si="2"/>
        <v>0.29443669611033624</v>
      </c>
      <c r="L7" s="17">
        <v>12</v>
      </c>
      <c r="M7" s="79">
        <v>7</v>
      </c>
      <c r="N7" s="84">
        <f t="shared" si="3"/>
        <v>2.7119169378583607E-2</v>
      </c>
      <c r="O7" s="18">
        <v>8</v>
      </c>
      <c r="P7" s="53">
        <f t="shared" si="4"/>
        <v>9.2105263157894726</v>
      </c>
      <c r="Q7" s="17">
        <v>9</v>
      </c>
      <c r="R7" s="19">
        <v>3</v>
      </c>
      <c r="S7" s="13">
        <f t="shared" si="5"/>
        <v>1.1622501162250116E-2</v>
      </c>
      <c r="T7" s="18">
        <v>11</v>
      </c>
      <c r="U7" s="20">
        <v>20</v>
      </c>
      <c r="V7" s="18">
        <v>16</v>
      </c>
      <c r="W7" s="12">
        <f t="shared" si="6"/>
        <v>84</v>
      </c>
      <c r="X7" s="14">
        <v>4</v>
      </c>
    </row>
    <row r="8" spans="1:28" s="2" customFormat="1" ht="15.6" x14ac:dyDescent="0.3">
      <c r="B8" s="10">
        <v>5</v>
      </c>
      <c r="C8" s="15" t="s">
        <v>14</v>
      </c>
      <c r="D8" s="78">
        <v>23546</v>
      </c>
      <c r="E8" s="73">
        <v>3571</v>
      </c>
      <c r="F8" s="48">
        <f t="shared" si="0"/>
        <v>15.166057929159942</v>
      </c>
      <c r="G8" s="74">
        <v>14</v>
      </c>
      <c r="H8" s="75">
        <v>63</v>
      </c>
      <c r="I8" s="48">
        <f t="shared" si="1"/>
        <v>1.7642117054046484</v>
      </c>
      <c r="J8" s="74">
        <v>10</v>
      </c>
      <c r="K8" s="82">
        <f t="shared" si="2"/>
        <v>0.26756136923468954</v>
      </c>
      <c r="L8" s="74">
        <v>9</v>
      </c>
      <c r="M8" s="79">
        <v>33</v>
      </c>
      <c r="N8" s="84">
        <f t="shared" si="3"/>
        <v>0.1401511934086469</v>
      </c>
      <c r="O8" s="74">
        <v>18</v>
      </c>
      <c r="P8" s="53">
        <f t="shared" si="4"/>
        <v>52.380952380952387</v>
      </c>
      <c r="Q8" s="12">
        <v>15</v>
      </c>
      <c r="R8" s="19">
        <v>1</v>
      </c>
      <c r="S8" s="13">
        <f t="shared" si="5"/>
        <v>4.2470058608680885E-3</v>
      </c>
      <c r="T8" s="12">
        <v>3</v>
      </c>
      <c r="U8" s="20">
        <v>15</v>
      </c>
      <c r="V8" s="12">
        <v>12</v>
      </c>
      <c r="W8" s="12">
        <f t="shared" si="6"/>
        <v>81</v>
      </c>
      <c r="X8" s="21">
        <v>5</v>
      </c>
    </row>
    <row r="9" spans="1:28" s="2" customFormat="1" ht="15.6" x14ac:dyDescent="0.3">
      <c r="B9" s="10">
        <v>6</v>
      </c>
      <c r="C9" s="15" t="s">
        <v>20</v>
      </c>
      <c r="D9" s="78">
        <v>16359</v>
      </c>
      <c r="E9" s="73">
        <v>1945</v>
      </c>
      <c r="F9" s="48">
        <f t="shared" si="0"/>
        <v>11.889479797053609</v>
      </c>
      <c r="G9" s="17">
        <v>9</v>
      </c>
      <c r="H9" s="75">
        <v>26</v>
      </c>
      <c r="I9" s="48">
        <f t="shared" si="1"/>
        <v>1.3367609254498714</v>
      </c>
      <c r="J9" s="17">
        <v>7</v>
      </c>
      <c r="K9" s="82">
        <f t="shared" si="2"/>
        <v>0.15893392016626931</v>
      </c>
      <c r="L9" s="17">
        <v>4</v>
      </c>
      <c r="M9" s="79">
        <v>16</v>
      </c>
      <c r="N9" s="84">
        <f t="shared" si="3"/>
        <v>9.7805489333088816E-2</v>
      </c>
      <c r="O9" s="18">
        <v>16</v>
      </c>
      <c r="P9" s="53">
        <f t="shared" si="4"/>
        <v>61.53846153846154</v>
      </c>
      <c r="Q9" s="17">
        <v>17</v>
      </c>
      <c r="R9" s="20">
        <v>2</v>
      </c>
      <c r="S9" s="13">
        <f t="shared" si="5"/>
        <v>1.2225686166636102E-2</v>
      </c>
      <c r="T9" s="18">
        <v>12</v>
      </c>
      <c r="U9" s="20">
        <v>17</v>
      </c>
      <c r="V9" s="18">
        <v>15</v>
      </c>
      <c r="W9" s="12">
        <f t="shared" si="6"/>
        <v>80</v>
      </c>
      <c r="X9" s="14">
        <v>6</v>
      </c>
    </row>
    <row r="10" spans="1:28" s="2" customFormat="1" ht="15.6" x14ac:dyDescent="0.3">
      <c r="B10" s="9">
        <v>7</v>
      </c>
      <c r="C10" s="58" t="s">
        <v>10</v>
      </c>
      <c r="D10" s="78">
        <v>22114</v>
      </c>
      <c r="E10" s="73">
        <v>2423</v>
      </c>
      <c r="F10" s="48">
        <f t="shared" si="0"/>
        <v>10.956859907750745</v>
      </c>
      <c r="G10" s="74">
        <v>8</v>
      </c>
      <c r="H10" s="75">
        <v>225</v>
      </c>
      <c r="I10" s="48">
        <f t="shared" si="1"/>
        <v>9.2860090796533221</v>
      </c>
      <c r="J10" s="74">
        <v>19</v>
      </c>
      <c r="K10" s="82">
        <f t="shared" si="2"/>
        <v>1.0174550058786289</v>
      </c>
      <c r="L10" s="74">
        <v>19</v>
      </c>
      <c r="M10" s="79">
        <v>9</v>
      </c>
      <c r="N10" s="84">
        <f t="shared" si="3"/>
        <v>4.0698200235145157E-2</v>
      </c>
      <c r="O10" s="74">
        <v>9</v>
      </c>
      <c r="P10" s="53">
        <f t="shared" si="4"/>
        <v>4</v>
      </c>
      <c r="Q10" s="12">
        <v>7</v>
      </c>
      <c r="R10" s="19">
        <v>2</v>
      </c>
      <c r="S10" s="13">
        <f t="shared" si="5"/>
        <v>9.0440444966989227E-3</v>
      </c>
      <c r="T10" s="12">
        <v>8</v>
      </c>
      <c r="U10" s="20">
        <v>11</v>
      </c>
      <c r="V10" s="12">
        <v>7</v>
      </c>
      <c r="W10" s="12">
        <f t="shared" si="6"/>
        <v>77</v>
      </c>
      <c r="X10" s="14">
        <v>7</v>
      </c>
    </row>
    <row r="11" spans="1:28" s="2" customFormat="1" ht="15.6" x14ac:dyDescent="0.3">
      <c r="B11" s="10">
        <v>8</v>
      </c>
      <c r="C11" s="15" t="s">
        <v>16</v>
      </c>
      <c r="D11" s="78">
        <v>21145</v>
      </c>
      <c r="E11" s="73">
        <v>2893</v>
      </c>
      <c r="F11" s="48">
        <f t="shared" si="0"/>
        <v>13.681721447150627</v>
      </c>
      <c r="G11" s="17">
        <v>13</v>
      </c>
      <c r="H11" s="75">
        <v>124</v>
      </c>
      <c r="I11" s="48">
        <f t="shared" si="1"/>
        <v>4.2862080884894569</v>
      </c>
      <c r="J11" s="17">
        <v>16</v>
      </c>
      <c r="K11" s="82">
        <f t="shared" si="2"/>
        <v>0.58642705131236694</v>
      </c>
      <c r="L11" s="17">
        <v>17</v>
      </c>
      <c r="M11" s="79">
        <v>3</v>
      </c>
      <c r="N11" s="84">
        <f t="shared" si="3"/>
        <v>1.4187751241428233E-2</v>
      </c>
      <c r="O11" s="18">
        <v>4</v>
      </c>
      <c r="P11" s="62">
        <f t="shared" si="4"/>
        <v>2.4193548387096775</v>
      </c>
      <c r="Q11" s="18">
        <v>3</v>
      </c>
      <c r="R11" s="20">
        <v>3</v>
      </c>
      <c r="S11" s="13">
        <f t="shared" si="5"/>
        <v>1.4187751241428233E-2</v>
      </c>
      <c r="T11" s="18">
        <v>16</v>
      </c>
      <c r="U11" s="20">
        <v>14</v>
      </c>
      <c r="V11" s="18">
        <v>10</v>
      </c>
      <c r="W11" s="12">
        <f t="shared" si="6"/>
        <v>79</v>
      </c>
      <c r="X11" s="21">
        <v>8</v>
      </c>
    </row>
    <row r="12" spans="1:28" s="2" customFormat="1" ht="15.6" x14ac:dyDescent="0.3">
      <c r="B12" s="10">
        <v>9</v>
      </c>
      <c r="C12" s="15" t="s">
        <v>15</v>
      </c>
      <c r="D12" s="78">
        <v>11407</v>
      </c>
      <c r="E12" s="73">
        <v>971</v>
      </c>
      <c r="F12" s="48">
        <f t="shared" si="0"/>
        <v>8.5123169983343558</v>
      </c>
      <c r="G12" s="74">
        <v>1</v>
      </c>
      <c r="H12" s="75">
        <v>51</v>
      </c>
      <c r="I12" s="48">
        <f t="shared" si="1"/>
        <v>5.2523171987641604</v>
      </c>
      <c r="J12" s="74">
        <v>18</v>
      </c>
      <c r="K12" s="82">
        <f t="shared" si="2"/>
        <v>0.44709388971684055</v>
      </c>
      <c r="L12" s="74">
        <v>15</v>
      </c>
      <c r="M12" s="79">
        <v>8</v>
      </c>
      <c r="N12" s="84">
        <f t="shared" si="3"/>
        <v>7.0132374857543617E-2</v>
      </c>
      <c r="O12" s="74">
        <v>13</v>
      </c>
      <c r="P12" s="53">
        <f t="shared" si="4"/>
        <v>15.686274509803921</v>
      </c>
      <c r="Q12" s="12">
        <v>11</v>
      </c>
      <c r="R12" s="20">
        <v>1.5</v>
      </c>
      <c r="S12" s="13">
        <f t="shared" si="5"/>
        <v>1.3149820285789426E-2</v>
      </c>
      <c r="T12" s="12">
        <v>15</v>
      </c>
      <c r="U12" s="20">
        <v>9</v>
      </c>
      <c r="V12" s="12">
        <v>5</v>
      </c>
      <c r="W12" s="12">
        <f t="shared" si="6"/>
        <v>78</v>
      </c>
      <c r="X12" s="14">
        <v>9</v>
      </c>
      <c r="Z12" s="1"/>
    </row>
    <row r="13" spans="1:28" s="2" customFormat="1" ht="15.6" x14ac:dyDescent="0.3">
      <c r="B13" s="9">
        <v>10</v>
      </c>
      <c r="C13" s="15" t="s">
        <v>19</v>
      </c>
      <c r="D13" s="78">
        <v>6724</v>
      </c>
      <c r="E13" s="73">
        <v>1368</v>
      </c>
      <c r="F13" s="48">
        <f t="shared" si="0"/>
        <v>20.345032718619869</v>
      </c>
      <c r="G13" s="17">
        <v>18</v>
      </c>
      <c r="H13" s="75">
        <v>49</v>
      </c>
      <c r="I13" s="48">
        <f t="shared" si="1"/>
        <v>3.5818713450292394</v>
      </c>
      <c r="J13" s="17">
        <v>14</v>
      </c>
      <c r="K13" s="82">
        <f t="shared" si="2"/>
        <v>0.72873289708506839</v>
      </c>
      <c r="L13" s="17">
        <v>18</v>
      </c>
      <c r="M13" s="79">
        <v>1</v>
      </c>
      <c r="N13" s="84">
        <f t="shared" si="3"/>
        <v>1.4872099940511601E-2</v>
      </c>
      <c r="O13" s="17">
        <v>6</v>
      </c>
      <c r="P13" s="53">
        <f t="shared" si="4"/>
        <v>2.0408163265306123</v>
      </c>
      <c r="Q13" s="17">
        <v>1</v>
      </c>
      <c r="R13" s="20">
        <v>1</v>
      </c>
      <c r="S13" s="13">
        <f t="shared" si="5"/>
        <v>1.4872099940511601E-2</v>
      </c>
      <c r="T13" s="18">
        <v>17</v>
      </c>
      <c r="U13" s="20">
        <v>3</v>
      </c>
      <c r="V13" s="18">
        <v>2</v>
      </c>
      <c r="W13" s="12">
        <f t="shared" si="6"/>
        <v>76</v>
      </c>
      <c r="X13" s="14">
        <v>10</v>
      </c>
      <c r="Z13"/>
    </row>
    <row r="14" spans="1:28" s="2" customFormat="1" ht="15.6" x14ac:dyDescent="0.3">
      <c r="B14" s="10">
        <v>11</v>
      </c>
      <c r="C14" s="15" t="s">
        <v>17</v>
      </c>
      <c r="D14" s="78">
        <v>15209</v>
      </c>
      <c r="E14" s="73">
        <v>2403</v>
      </c>
      <c r="F14" s="48">
        <f t="shared" si="0"/>
        <v>15.799855348806627</v>
      </c>
      <c r="G14" s="74">
        <v>15</v>
      </c>
      <c r="H14" s="75">
        <v>26</v>
      </c>
      <c r="I14" s="48">
        <f t="shared" si="1"/>
        <v>1.0819808572617562</v>
      </c>
      <c r="J14" s="74">
        <v>5</v>
      </c>
      <c r="K14" s="82">
        <f t="shared" si="2"/>
        <v>0.17095141034913539</v>
      </c>
      <c r="L14" s="74">
        <v>5</v>
      </c>
      <c r="M14" s="79">
        <v>21</v>
      </c>
      <c r="N14" s="84">
        <f t="shared" si="3"/>
        <v>0.13807613912814781</v>
      </c>
      <c r="O14" s="74">
        <v>17</v>
      </c>
      <c r="P14" s="53">
        <f t="shared" si="4"/>
        <v>80.769230769230774</v>
      </c>
      <c r="Q14" s="74">
        <v>18</v>
      </c>
      <c r="R14" s="20">
        <v>1.25</v>
      </c>
      <c r="S14" s="13">
        <f t="shared" si="5"/>
        <v>8.2188178052468933E-3</v>
      </c>
      <c r="T14" s="12">
        <v>7</v>
      </c>
      <c r="U14" s="20">
        <v>11</v>
      </c>
      <c r="V14" s="12">
        <v>7</v>
      </c>
      <c r="W14" s="12">
        <f t="shared" si="6"/>
        <v>74</v>
      </c>
      <c r="X14" s="21">
        <v>11</v>
      </c>
    </row>
    <row r="15" spans="1:28" s="2" customFormat="1" ht="15.6" x14ac:dyDescent="0.3">
      <c r="B15" s="10">
        <v>12</v>
      </c>
      <c r="C15" s="15" t="s">
        <v>21</v>
      </c>
      <c r="D15" s="78">
        <v>15397</v>
      </c>
      <c r="E15" s="73">
        <v>2841</v>
      </c>
      <c r="F15" s="48">
        <f t="shared" si="0"/>
        <v>18.451646424628173</v>
      </c>
      <c r="G15" s="17">
        <v>16</v>
      </c>
      <c r="H15" s="75">
        <v>28</v>
      </c>
      <c r="I15" s="48">
        <f t="shared" si="1"/>
        <v>0.9855684618092222</v>
      </c>
      <c r="J15" s="17">
        <v>4</v>
      </c>
      <c r="K15" s="82">
        <f t="shared" si="2"/>
        <v>0.18185360784568422</v>
      </c>
      <c r="L15" s="17">
        <v>6</v>
      </c>
      <c r="M15" s="79">
        <v>14</v>
      </c>
      <c r="N15" s="84">
        <f t="shared" si="3"/>
        <v>9.0926803922842109E-2</v>
      </c>
      <c r="O15" s="17">
        <v>15</v>
      </c>
      <c r="P15" s="53">
        <f t="shared" si="4"/>
        <v>50</v>
      </c>
      <c r="Q15" s="17">
        <v>14</v>
      </c>
      <c r="R15" s="20">
        <v>2</v>
      </c>
      <c r="S15" s="13">
        <f t="shared" si="5"/>
        <v>1.2989543417548873E-2</v>
      </c>
      <c r="T15" s="18">
        <v>14</v>
      </c>
      <c r="U15" s="20">
        <v>4</v>
      </c>
      <c r="V15" s="18">
        <v>3</v>
      </c>
      <c r="W15" s="12">
        <f t="shared" si="6"/>
        <v>72</v>
      </c>
      <c r="X15" s="14">
        <v>12</v>
      </c>
      <c r="Z15" s="1"/>
    </row>
    <row r="16" spans="1:28" s="2" customFormat="1" ht="15.6" x14ac:dyDescent="0.3">
      <c r="B16" s="9">
        <v>13</v>
      </c>
      <c r="C16" s="15" t="s">
        <v>7</v>
      </c>
      <c r="D16" s="78">
        <v>240132</v>
      </c>
      <c r="E16" s="73">
        <v>24027</v>
      </c>
      <c r="F16" s="48">
        <f t="shared" si="0"/>
        <v>10.005746839238419</v>
      </c>
      <c r="G16" s="74">
        <v>6</v>
      </c>
      <c r="H16" s="75">
        <v>658</v>
      </c>
      <c r="I16" s="48">
        <f t="shared" si="1"/>
        <v>2.738585757689266</v>
      </c>
      <c r="J16" s="74">
        <v>12</v>
      </c>
      <c r="K16" s="82">
        <f t="shared" si="2"/>
        <v>0.27401595788982724</v>
      </c>
      <c r="L16" s="74">
        <v>11</v>
      </c>
      <c r="M16" s="79">
        <v>102</v>
      </c>
      <c r="N16" s="84">
        <f t="shared" si="3"/>
        <v>4.2476637849182951E-2</v>
      </c>
      <c r="O16" s="12">
        <v>10</v>
      </c>
      <c r="P16" s="53">
        <f t="shared" si="4"/>
        <v>15.501519756838904</v>
      </c>
      <c r="Q16" s="74">
        <v>10</v>
      </c>
      <c r="R16" s="19">
        <v>4</v>
      </c>
      <c r="S16" s="13">
        <f t="shared" si="5"/>
        <v>1.6657505038895272E-3</v>
      </c>
      <c r="T16" s="12">
        <v>1</v>
      </c>
      <c r="U16" s="20">
        <v>450</v>
      </c>
      <c r="V16" s="12">
        <v>20</v>
      </c>
      <c r="W16" s="12">
        <f t="shared" si="6"/>
        <v>70</v>
      </c>
      <c r="X16" s="14">
        <v>13</v>
      </c>
      <c r="Z16"/>
    </row>
    <row r="17" spans="1:26" s="2" customFormat="1" ht="15.6" x14ac:dyDescent="0.3">
      <c r="B17" s="10">
        <v>14</v>
      </c>
      <c r="C17" s="15" t="s">
        <v>12</v>
      </c>
      <c r="D17" s="78">
        <v>17430</v>
      </c>
      <c r="E17" s="73">
        <v>2360</v>
      </c>
      <c r="F17" s="48">
        <f t="shared" si="0"/>
        <v>13.539873780837636</v>
      </c>
      <c r="G17" s="17">
        <v>12</v>
      </c>
      <c r="H17" s="75">
        <v>88</v>
      </c>
      <c r="I17" s="48">
        <f t="shared" si="1"/>
        <v>3.7288135593220342</v>
      </c>
      <c r="J17" s="17">
        <v>15</v>
      </c>
      <c r="K17" s="82">
        <f t="shared" si="2"/>
        <v>0.5048766494549628</v>
      </c>
      <c r="L17" s="17">
        <v>16</v>
      </c>
      <c r="M17" s="79">
        <v>3</v>
      </c>
      <c r="N17" s="84">
        <f t="shared" si="3"/>
        <v>1.7211703958691912E-2</v>
      </c>
      <c r="O17" s="17">
        <v>7</v>
      </c>
      <c r="P17" s="62">
        <f t="shared" si="4"/>
        <v>3.4090909090909087</v>
      </c>
      <c r="Q17" s="17">
        <v>4</v>
      </c>
      <c r="R17" s="19">
        <v>1</v>
      </c>
      <c r="S17" s="13">
        <f t="shared" si="5"/>
        <v>5.7372346528973038E-3</v>
      </c>
      <c r="T17" s="18">
        <v>4</v>
      </c>
      <c r="U17" s="20">
        <v>15</v>
      </c>
      <c r="V17" s="18">
        <v>12</v>
      </c>
      <c r="W17" s="12">
        <f t="shared" si="6"/>
        <v>70</v>
      </c>
      <c r="X17" s="21">
        <v>14</v>
      </c>
    </row>
    <row r="18" spans="1:26" s="2" customFormat="1" ht="15.6" x14ac:dyDescent="0.3">
      <c r="B18" s="10">
        <v>15</v>
      </c>
      <c r="C18" s="15" t="s">
        <v>8</v>
      </c>
      <c r="D18" s="78">
        <v>10649</v>
      </c>
      <c r="E18" s="73">
        <v>3009</v>
      </c>
      <c r="F18" s="48">
        <f t="shared" si="0"/>
        <v>28.256174288665605</v>
      </c>
      <c r="G18" s="74">
        <v>20</v>
      </c>
      <c r="H18" s="75">
        <v>29</v>
      </c>
      <c r="I18" s="48">
        <f t="shared" si="1"/>
        <v>0.96377534064473247</v>
      </c>
      <c r="J18" s="74">
        <v>2</v>
      </c>
      <c r="K18" s="82">
        <f t="shared" si="2"/>
        <v>0.27232604000375621</v>
      </c>
      <c r="L18" s="74">
        <v>10</v>
      </c>
      <c r="M18" s="79">
        <v>1</v>
      </c>
      <c r="N18" s="84">
        <f t="shared" si="3"/>
        <v>9.3905531035778003E-3</v>
      </c>
      <c r="O18" s="12">
        <v>3</v>
      </c>
      <c r="P18" s="62">
        <f t="shared" si="4"/>
        <v>3.4482758620689653</v>
      </c>
      <c r="Q18" s="74">
        <v>5</v>
      </c>
      <c r="R18" s="19">
        <v>3</v>
      </c>
      <c r="S18" s="13">
        <f t="shared" si="5"/>
        <v>2.8171659310733402E-2</v>
      </c>
      <c r="T18" s="12">
        <v>20</v>
      </c>
      <c r="U18" s="20">
        <v>7</v>
      </c>
      <c r="V18" s="12">
        <v>4</v>
      </c>
      <c r="W18" s="12">
        <f t="shared" si="6"/>
        <v>64</v>
      </c>
      <c r="X18" s="14">
        <v>15</v>
      </c>
    </row>
    <row r="19" spans="1:26" s="2" customFormat="1" ht="15.6" x14ac:dyDescent="0.3">
      <c r="A19" s="1"/>
      <c r="B19" s="9">
        <v>16</v>
      </c>
      <c r="C19" s="15" t="s">
        <v>24</v>
      </c>
      <c r="D19" s="78">
        <v>10232</v>
      </c>
      <c r="E19" s="73">
        <v>1082</v>
      </c>
      <c r="F19" s="48">
        <f t="shared" si="0"/>
        <v>10.574667709147771</v>
      </c>
      <c r="G19" s="17">
        <v>7</v>
      </c>
      <c r="H19" s="75">
        <v>13</v>
      </c>
      <c r="I19" s="48">
        <f t="shared" si="1"/>
        <v>1.2014787430683918</v>
      </c>
      <c r="J19" s="17">
        <v>6</v>
      </c>
      <c r="K19" s="82">
        <f t="shared" si="2"/>
        <v>0.12705238467552776</v>
      </c>
      <c r="L19" s="17">
        <v>2</v>
      </c>
      <c r="M19" s="79">
        <v>7</v>
      </c>
      <c r="N19" s="84">
        <f t="shared" si="3"/>
        <v>6.841282251759187E-2</v>
      </c>
      <c r="O19" s="18">
        <v>12</v>
      </c>
      <c r="P19" s="53">
        <f t="shared" si="4"/>
        <v>53.846153846153847</v>
      </c>
      <c r="Q19" s="18">
        <v>16</v>
      </c>
      <c r="R19" s="19">
        <v>1</v>
      </c>
      <c r="S19" s="13">
        <f t="shared" si="5"/>
        <v>9.773260359655981E-3</v>
      </c>
      <c r="T19" s="18">
        <v>9</v>
      </c>
      <c r="U19" s="20">
        <v>14</v>
      </c>
      <c r="V19" s="18">
        <v>10</v>
      </c>
      <c r="W19" s="12">
        <f t="shared" si="6"/>
        <v>62</v>
      </c>
      <c r="X19" s="14">
        <v>16</v>
      </c>
    </row>
    <row r="20" spans="1:26" s="1" customFormat="1" ht="15.6" x14ac:dyDescent="0.3">
      <c r="A20" s="2"/>
      <c r="B20" s="10">
        <v>17</v>
      </c>
      <c r="C20" s="15" t="s">
        <v>18</v>
      </c>
      <c r="D20" s="78">
        <v>10071</v>
      </c>
      <c r="E20" s="73">
        <v>960</v>
      </c>
      <c r="F20" s="48">
        <f t="shared" si="0"/>
        <v>9.5323205242776297</v>
      </c>
      <c r="G20" s="74">
        <v>4</v>
      </c>
      <c r="H20" s="75">
        <v>13</v>
      </c>
      <c r="I20" s="48">
        <f t="shared" si="1"/>
        <v>1.3541666666666667</v>
      </c>
      <c r="J20" s="74">
        <v>8</v>
      </c>
      <c r="K20" s="82">
        <f t="shared" si="2"/>
        <v>0.1290835070995929</v>
      </c>
      <c r="L20" s="74">
        <v>3</v>
      </c>
      <c r="M20" s="79">
        <v>5</v>
      </c>
      <c r="N20" s="84">
        <f t="shared" si="3"/>
        <v>4.9647502730612643E-2</v>
      </c>
      <c r="O20" s="74">
        <v>11</v>
      </c>
      <c r="P20" s="53">
        <f t="shared" si="4"/>
        <v>38.461538461538467</v>
      </c>
      <c r="Q20" s="74">
        <v>13</v>
      </c>
      <c r="R20" s="20">
        <v>2</v>
      </c>
      <c r="S20" s="13">
        <f t="shared" si="5"/>
        <v>1.985900109224506E-2</v>
      </c>
      <c r="T20" s="12">
        <v>18</v>
      </c>
      <c r="U20" s="20">
        <v>2</v>
      </c>
      <c r="V20" s="12">
        <v>1</v>
      </c>
      <c r="W20" s="12">
        <f t="shared" si="6"/>
        <v>58</v>
      </c>
      <c r="X20" s="21">
        <v>17</v>
      </c>
      <c r="Y20" s="2"/>
      <c r="Z20" s="2"/>
    </row>
    <row r="21" spans="1:26" s="1" customFormat="1" ht="15.6" x14ac:dyDescent="0.3">
      <c r="B21" s="10">
        <v>18</v>
      </c>
      <c r="C21" s="15" t="s">
        <v>38</v>
      </c>
      <c r="D21" s="78">
        <v>69133</v>
      </c>
      <c r="E21" s="73">
        <v>14052</v>
      </c>
      <c r="F21" s="48">
        <f t="shared" si="0"/>
        <v>20.326038216191979</v>
      </c>
      <c r="G21" s="17">
        <v>17</v>
      </c>
      <c r="H21" s="75">
        <v>138</v>
      </c>
      <c r="I21" s="48">
        <f t="shared" si="1"/>
        <v>0.98206660973526905</v>
      </c>
      <c r="J21" s="17">
        <v>3</v>
      </c>
      <c r="K21" s="82">
        <f t="shared" si="2"/>
        <v>0.19961523440325171</v>
      </c>
      <c r="L21" s="17">
        <v>7</v>
      </c>
      <c r="M21" s="79">
        <v>5</v>
      </c>
      <c r="N21" s="84">
        <f t="shared" si="3"/>
        <v>7.2324360291033223E-3</v>
      </c>
      <c r="O21" s="12">
        <v>2</v>
      </c>
      <c r="P21" s="53">
        <f t="shared" si="4"/>
        <v>3.6231884057971016</v>
      </c>
      <c r="Q21" s="18">
        <v>6</v>
      </c>
      <c r="R21" s="19">
        <v>4</v>
      </c>
      <c r="S21" s="13">
        <f t="shared" si="5"/>
        <v>5.7859488232826582E-3</v>
      </c>
      <c r="T21" s="18">
        <v>5</v>
      </c>
      <c r="U21" s="20">
        <v>33</v>
      </c>
      <c r="V21" s="18">
        <v>17</v>
      </c>
      <c r="W21" s="12">
        <f t="shared" si="6"/>
        <v>57</v>
      </c>
      <c r="X21" s="14">
        <v>18</v>
      </c>
      <c r="Z21" s="2"/>
    </row>
    <row r="22" spans="1:26" s="1" customFormat="1" ht="15.6" x14ac:dyDescent="0.3">
      <c r="A22" s="2"/>
      <c r="B22" s="9">
        <v>19</v>
      </c>
      <c r="C22" s="15" t="s">
        <v>13</v>
      </c>
      <c r="D22" s="78">
        <v>15886</v>
      </c>
      <c r="E22" s="73">
        <v>1573</v>
      </c>
      <c r="F22" s="48">
        <f t="shared" si="0"/>
        <v>9.9018003273322428</v>
      </c>
      <c r="G22" s="74">
        <v>5</v>
      </c>
      <c r="H22" s="75">
        <v>42</v>
      </c>
      <c r="I22" s="48">
        <f t="shared" si="1"/>
        <v>2.6700572155117608</v>
      </c>
      <c r="J22" s="74">
        <v>11</v>
      </c>
      <c r="K22" s="82">
        <f t="shared" si="2"/>
        <v>0.2643837341055017</v>
      </c>
      <c r="L22" s="74">
        <v>8</v>
      </c>
      <c r="M22" s="79">
        <v>1</v>
      </c>
      <c r="N22" s="84">
        <f t="shared" si="3"/>
        <v>6.2948508120357549E-3</v>
      </c>
      <c r="O22" s="12">
        <v>1</v>
      </c>
      <c r="P22" s="62">
        <f t="shared" si="4"/>
        <v>2.3809523809523809</v>
      </c>
      <c r="Q22" s="12">
        <v>2</v>
      </c>
      <c r="R22" s="20">
        <v>2</v>
      </c>
      <c r="S22" s="13">
        <f t="shared" si="5"/>
        <v>1.258970162407151E-2</v>
      </c>
      <c r="T22" s="12">
        <v>13</v>
      </c>
      <c r="U22" s="20">
        <v>17</v>
      </c>
      <c r="V22" s="12">
        <v>15</v>
      </c>
      <c r="W22" s="12">
        <f t="shared" si="6"/>
        <v>55</v>
      </c>
      <c r="X22" s="14">
        <v>19</v>
      </c>
      <c r="Y22" s="2"/>
    </row>
    <row r="23" spans="1:26" s="2" customFormat="1" ht="15.6" x14ac:dyDescent="0.3">
      <c r="B23" s="10">
        <v>20</v>
      </c>
      <c r="C23" s="15" t="s">
        <v>5</v>
      </c>
      <c r="D23" s="78">
        <v>108440</v>
      </c>
      <c r="E23" s="73">
        <v>9624</v>
      </c>
      <c r="F23" s="48">
        <f t="shared" si="0"/>
        <v>8.8749538915529325</v>
      </c>
      <c r="G23" s="17">
        <v>2</v>
      </c>
      <c r="H23" s="75">
        <v>89</v>
      </c>
      <c r="I23" s="48">
        <f t="shared" si="1"/>
        <v>0.92477140482128006</v>
      </c>
      <c r="J23" s="17">
        <v>1</v>
      </c>
      <c r="K23" s="82">
        <f t="shared" si="2"/>
        <v>8.2073035780154929E-2</v>
      </c>
      <c r="L23" s="17">
        <v>1</v>
      </c>
      <c r="M23" s="79">
        <v>16</v>
      </c>
      <c r="N23" s="84">
        <f t="shared" si="3"/>
        <v>1.4754703061600885E-2</v>
      </c>
      <c r="O23" s="18">
        <v>5</v>
      </c>
      <c r="P23" s="53">
        <f t="shared" si="4"/>
        <v>17.977528089887642</v>
      </c>
      <c r="Q23" s="18">
        <v>12</v>
      </c>
      <c r="R23" s="20">
        <v>8</v>
      </c>
      <c r="S23" s="13">
        <f t="shared" si="5"/>
        <v>7.3773515308004425E-3</v>
      </c>
      <c r="T23" s="18">
        <v>6</v>
      </c>
      <c r="U23" s="20">
        <v>43</v>
      </c>
      <c r="V23" s="18">
        <v>18</v>
      </c>
      <c r="W23" s="12">
        <f t="shared" si="6"/>
        <v>45</v>
      </c>
      <c r="X23" s="21">
        <v>20</v>
      </c>
      <c r="Y23" s="1"/>
    </row>
    <row r="24" spans="1:26" s="2" customFormat="1" ht="15.6" x14ac:dyDescent="0.3">
      <c r="B24" s="27"/>
      <c r="C24" s="22"/>
      <c r="D24" s="40"/>
      <c r="E24" s="16"/>
      <c r="F24" s="49"/>
      <c r="G24" s="18"/>
      <c r="H24" s="45"/>
      <c r="I24" s="49"/>
      <c r="J24" s="17"/>
      <c r="K24" s="83"/>
      <c r="L24" s="23"/>
      <c r="M24" s="28"/>
      <c r="N24" s="85"/>
      <c r="O24" s="23"/>
      <c r="P24" s="54"/>
      <c r="Q24" s="25"/>
      <c r="R24" s="24"/>
      <c r="S24" s="29"/>
      <c r="T24" s="23"/>
      <c r="U24" s="26"/>
      <c r="V24" s="23"/>
      <c r="W24" s="23"/>
      <c r="X24" s="30"/>
    </row>
    <row r="25" spans="1:26" s="2" customFormat="1" ht="15.6" x14ac:dyDescent="0.3">
      <c r="B25" s="92" t="s">
        <v>23</v>
      </c>
      <c r="C25" s="93"/>
      <c r="D25" s="41">
        <f>SUM(D4:D24)</f>
        <v>765732</v>
      </c>
      <c r="E25" s="44">
        <f>SUM(E4:E23)</f>
        <v>95584</v>
      </c>
      <c r="F25" s="50">
        <f>E25/D25*100</f>
        <v>12.482696295831962</v>
      </c>
      <c r="G25" s="17"/>
      <c r="H25" s="44">
        <f>SUM(H4:H23)</f>
        <v>2732</v>
      </c>
      <c r="I25" s="50">
        <f>H25/E25*100</f>
        <v>2.8582189487780383</v>
      </c>
      <c r="J25" s="17"/>
      <c r="K25" s="80">
        <f>H25/D25*100</f>
        <v>0.35678279084588344</v>
      </c>
      <c r="L25" s="17"/>
      <c r="M25" s="18">
        <f>SUM(M4:M23)</f>
        <v>666</v>
      </c>
      <c r="N25" s="86">
        <f>M25/D25*100</f>
        <v>8.6975599818213165E-2</v>
      </c>
      <c r="O25" s="17"/>
      <c r="P25" s="55">
        <f>M25/H25*100</f>
        <v>24.377745241581259</v>
      </c>
      <c r="Q25" s="17"/>
      <c r="R25" s="38">
        <f>SUM(R4:R23)</f>
        <v>54.75</v>
      </c>
      <c r="S25" s="31">
        <f>R25/D25*100</f>
        <v>7.1500211562269822E-3</v>
      </c>
      <c r="T25" s="17"/>
      <c r="U25" s="18">
        <f>SUM(U4:U23)</f>
        <v>786</v>
      </c>
      <c r="V25" s="17"/>
      <c r="W25" s="17"/>
      <c r="X25" s="21"/>
    </row>
    <row r="26" spans="1:26" s="1" customFormat="1" ht="61.5" customHeight="1" thickBot="1" x14ac:dyDescent="0.35">
      <c r="A26" s="3"/>
      <c r="B26" s="32"/>
      <c r="C26" s="33"/>
      <c r="D26" s="87" t="s">
        <v>36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4"/>
    </row>
    <row r="27" spans="1:26" s="1" customFormat="1" ht="15.6" x14ac:dyDescent="0.3">
      <c r="B27" s="5"/>
      <c r="C27" s="5"/>
      <c r="D27" s="42"/>
      <c r="E27" s="39"/>
      <c r="F27" s="46"/>
      <c r="H27" s="39"/>
      <c r="I27" s="46"/>
      <c r="K27" s="34"/>
      <c r="N27" s="36"/>
      <c r="P27" s="52"/>
      <c r="S27" s="36"/>
    </row>
    <row r="28" spans="1:26" s="1" customFormat="1" ht="15.6" x14ac:dyDescent="0.3">
      <c r="D28" s="39"/>
      <c r="E28" s="39"/>
      <c r="F28" s="46"/>
      <c r="H28" s="39"/>
      <c r="I28" s="46"/>
      <c r="K28" s="34"/>
      <c r="N28" s="36"/>
      <c r="P28" s="52"/>
      <c r="S28" s="36"/>
    </row>
    <row r="30" spans="1:26" x14ac:dyDescent="0.3">
      <c r="P30" s="56"/>
    </row>
    <row r="32" spans="1:26" ht="15.6" x14ac:dyDescent="0.3">
      <c r="B32" s="1"/>
      <c r="C32" s="1"/>
      <c r="D32" s="39"/>
      <c r="E32" s="39"/>
      <c r="F32" s="46"/>
      <c r="G32" s="1"/>
      <c r="H32" s="39"/>
      <c r="I32" s="46"/>
      <c r="J32" s="1"/>
      <c r="K32" s="34"/>
      <c r="L32" s="1"/>
      <c r="M32" s="1"/>
      <c r="N32" s="36"/>
      <c r="O32" s="1"/>
      <c r="P32" s="52"/>
      <c r="Q32" s="1"/>
      <c r="R32" s="1"/>
      <c r="S32" s="36"/>
      <c r="T32" s="1"/>
      <c r="U32" s="1"/>
      <c r="V32" s="1"/>
      <c r="W32" s="1"/>
      <c r="X32" s="1"/>
    </row>
    <row r="33" spans="16:16" x14ac:dyDescent="0.3">
      <c r="P33" s="56"/>
    </row>
    <row r="34" spans="16:16" x14ac:dyDescent="0.3">
      <c r="P34" s="56"/>
    </row>
    <row r="35" spans="16:16" x14ac:dyDescent="0.3">
      <c r="P35" s="56"/>
    </row>
    <row r="36" spans="16:16" x14ac:dyDescent="0.3">
      <c r="P36" s="56"/>
    </row>
    <row r="37" spans="16:16" x14ac:dyDescent="0.3">
      <c r="P37" s="56"/>
    </row>
    <row r="38" spans="16:16" x14ac:dyDescent="0.3">
      <c r="P38" s="56"/>
    </row>
    <row r="39" spans="16:16" x14ac:dyDescent="0.3">
      <c r="P39" s="56"/>
    </row>
    <row r="40" spans="16:16" x14ac:dyDescent="0.3">
      <c r="P40" s="56"/>
    </row>
    <row r="41" spans="16:16" x14ac:dyDescent="0.3">
      <c r="P41" s="56"/>
    </row>
    <row r="42" spans="16:16" x14ac:dyDescent="0.3">
      <c r="P42" s="56"/>
    </row>
    <row r="43" spans="16:16" x14ac:dyDescent="0.3">
      <c r="P43" s="56"/>
    </row>
    <row r="44" spans="16:16" x14ac:dyDescent="0.3">
      <c r="P44" s="56"/>
    </row>
    <row r="45" spans="16:16" x14ac:dyDescent="0.3">
      <c r="P45" s="56"/>
    </row>
    <row r="46" spans="16:16" x14ac:dyDescent="0.3">
      <c r="P46" s="56"/>
    </row>
    <row r="47" spans="16:16" x14ac:dyDescent="0.3">
      <c r="P47" s="56"/>
    </row>
    <row r="48" spans="16:16" x14ac:dyDescent="0.3">
      <c r="P48" s="56"/>
    </row>
    <row r="49" spans="16:16" x14ac:dyDescent="0.3">
      <c r="P49" s="56"/>
    </row>
    <row r="50" spans="16:16" x14ac:dyDescent="0.3">
      <c r="P50" s="56"/>
    </row>
    <row r="51" spans="16:16" x14ac:dyDescent="0.3">
      <c r="P51" s="56"/>
    </row>
    <row r="52" spans="16:16" x14ac:dyDescent="0.3">
      <c r="P52" s="56"/>
    </row>
    <row r="53" spans="16:16" x14ac:dyDescent="0.3">
      <c r="P53" s="56"/>
    </row>
    <row r="54" spans="16:16" x14ac:dyDescent="0.3">
      <c r="P54" s="56"/>
    </row>
    <row r="55" spans="16:16" x14ac:dyDescent="0.3">
      <c r="P55" s="56"/>
    </row>
    <row r="56" spans="16:16" x14ac:dyDescent="0.3">
      <c r="P56" s="56"/>
    </row>
    <row r="57" spans="16:16" ht="19.5" customHeight="1" x14ac:dyDescent="0.3">
      <c r="P57" s="56"/>
    </row>
  </sheetData>
  <autoFilter ref="A3:AB3">
    <sortState ref="A4:AB23">
      <sortCondition descending="1" ref="W3"/>
    </sortState>
  </autoFilter>
  <sortState ref="B4:X23">
    <sortCondition descending="1" ref="W23"/>
  </sortState>
  <mergeCells count="3">
    <mergeCell ref="D26:X26"/>
    <mergeCell ref="B2:X2"/>
    <mergeCell ref="B25:C25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G1" sqref="G1:G20"/>
    </sheetView>
  </sheetViews>
  <sheetFormatPr defaultRowHeight="14.4" x14ac:dyDescent="0.3"/>
  <cols>
    <col min="1" max="1" width="30.5546875" customWidth="1"/>
  </cols>
  <sheetData>
    <row r="1" spans="1:2" ht="15.6" x14ac:dyDescent="0.3">
      <c r="A1" s="11"/>
      <c r="B1" s="59"/>
    </row>
    <row r="2" spans="1:2" ht="15.6" x14ac:dyDescent="0.3">
      <c r="A2" s="15"/>
      <c r="B2" s="20"/>
    </row>
    <row r="3" spans="1:2" ht="15.6" x14ac:dyDescent="0.3">
      <c r="A3" s="15"/>
      <c r="B3" s="20"/>
    </row>
    <row r="4" spans="1:2" ht="15.6" x14ac:dyDescent="0.3">
      <c r="A4" s="15"/>
      <c r="B4" s="20"/>
    </row>
    <row r="5" spans="1:2" ht="15.6" x14ac:dyDescent="0.3">
      <c r="A5" s="15"/>
      <c r="B5" s="20"/>
    </row>
    <row r="6" spans="1:2" ht="15.6" x14ac:dyDescent="0.3">
      <c r="A6" s="15"/>
      <c r="B6" s="20"/>
    </row>
    <row r="7" spans="1:2" ht="15.6" x14ac:dyDescent="0.3">
      <c r="A7" s="15"/>
      <c r="B7" s="20"/>
    </row>
    <row r="8" spans="1:2" ht="15.6" x14ac:dyDescent="0.3">
      <c r="A8" s="15"/>
      <c r="B8" s="20"/>
    </row>
    <row r="9" spans="1:2" ht="15.6" x14ac:dyDescent="0.3">
      <c r="A9" s="15"/>
      <c r="B9" s="20"/>
    </row>
    <row r="10" spans="1:2" ht="15.6" x14ac:dyDescent="0.3">
      <c r="A10" s="15"/>
      <c r="B10" s="20"/>
    </row>
    <row r="11" spans="1:2" ht="15.6" x14ac:dyDescent="0.3">
      <c r="A11" s="15"/>
      <c r="B11" s="20"/>
    </row>
    <row r="12" spans="1:2" ht="15.6" x14ac:dyDescent="0.3">
      <c r="A12" s="15"/>
      <c r="B12" s="20"/>
    </row>
    <row r="13" spans="1:2" ht="15.6" x14ac:dyDescent="0.3">
      <c r="A13" s="15"/>
      <c r="B13" s="20"/>
    </row>
    <row r="14" spans="1:2" ht="15.6" x14ac:dyDescent="0.3">
      <c r="A14" s="58"/>
      <c r="B14" s="20"/>
    </row>
    <row r="15" spans="1:2" ht="15.6" x14ac:dyDescent="0.3">
      <c r="A15" s="15"/>
      <c r="B15" s="20"/>
    </row>
    <row r="16" spans="1:2" ht="15.6" x14ac:dyDescent="0.3">
      <c r="A16" s="15"/>
      <c r="B16" s="20"/>
    </row>
    <row r="17" spans="1:2" ht="15.6" x14ac:dyDescent="0.3">
      <c r="A17" s="15"/>
      <c r="B17" s="20"/>
    </row>
    <row r="18" spans="1:2" ht="15.6" x14ac:dyDescent="0.3">
      <c r="A18" s="15"/>
      <c r="B18" s="20"/>
    </row>
    <row r="19" spans="1:2" ht="15.6" x14ac:dyDescent="0.3">
      <c r="A19" s="15"/>
      <c r="B19" s="20"/>
    </row>
    <row r="20" spans="1:2" ht="15.6" x14ac:dyDescent="0.3">
      <c r="A20" s="15"/>
      <c r="B20" s="20"/>
    </row>
  </sheetData>
  <sortState ref="A2:B19">
    <sortCondition ref="A2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МО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2020-08-12T10:50:25Z</dcterms:modified>
</cp:coreProperties>
</file>